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eliise_padurets_rtk_ee/Documents/Töölaud/19.12 eelnõu/"/>
    </mc:Choice>
  </mc:AlternateContent>
  <xr:revisionPtr revIDLastSave="0" documentId="8_{46C50679-33D2-45BB-B53E-9D445BF62075}" xr6:coauthVersionLast="47" xr6:coauthVersionMax="47" xr10:uidLastSave="{00000000-0000-0000-0000-000000000000}"/>
  <bookViews>
    <workbookView xWindow="-120" yWindow="-120" windowWidth="29040" windowHeight="17520" xr2:uid="{6DC2E8DD-44DB-49CE-A983-2623F3DBA302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G7" i="1"/>
  <c r="G8" i="1"/>
  <c r="I8" i="1" s="1"/>
  <c r="G9" i="1"/>
  <c r="I9" i="1" s="1"/>
  <c r="G10" i="1"/>
  <c r="I10" i="1" s="1"/>
  <c r="G5" i="1"/>
  <c r="I5" i="1" s="1"/>
  <c r="E5" i="1"/>
  <c r="I7" i="1"/>
  <c r="E7" i="1"/>
  <c r="C11" i="1"/>
  <c r="D11" i="1"/>
  <c r="E9" i="1"/>
  <c r="E6" i="1"/>
  <c r="E10" i="1"/>
  <c r="E8" i="1"/>
  <c r="B11" i="1"/>
  <c r="I11" i="1" l="1"/>
  <c r="J9" i="1"/>
  <c r="J5" i="1"/>
  <c r="J11" i="1" s="1"/>
  <c r="G11" i="1"/>
  <c r="E11" i="1"/>
  <c r="F5" i="1" s="1"/>
  <c r="H7" i="1" l="1"/>
  <c r="H5" i="1"/>
  <c r="H6" i="1"/>
  <c r="H8" i="1"/>
  <c r="H9" i="1"/>
  <c r="H10" i="1"/>
  <c r="F8" i="1"/>
  <c r="F10" i="1"/>
  <c r="F6" i="1"/>
  <c r="F9" i="1"/>
  <c r="F7" i="1"/>
  <c r="H11" i="1" l="1"/>
  <c r="F11" i="1"/>
</calcChain>
</file>

<file path=xl/sharedStrings.xml><?xml version="1.0" encoding="utf-8"?>
<sst xmlns="http://schemas.openxmlformats.org/spreadsheetml/2006/main" count="22" uniqueCount="18">
  <si>
    <t>Kokku</t>
  </si>
  <si>
    <t>osakaal</t>
  </si>
  <si>
    <t>RKAS</t>
  </si>
  <si>
    <r>
      <t xml:space="preserve">Tegevuskulud </t>
    </r>
    <r>
      <rPr>
        <sz val="10"/>
        <color theme="1"/>
        <rFont val="Aptos Narrow"/>
        <family val="2"/>
        <charset val="186"/>
        <scheme val="minor"/>
      </rPr>
      <t>(arvestuslik)</t>
    </r>
  </si>
  <si>
    <t>Andmed koondas: Karin Ruul</t>
  </si>
  <si>
    <t>Tallinna Ehituskool</t>
  </si>
  <si>
    <t xml:space="preserve">Tallinna Lasnamäe Mehaanikakool / Tallinna Tehnoloogia kolledž  </t>
  </si>
  <si>
    <t>Tallinna Majanduskool / Majandus- ja Teeninduskolledž</t>
  </si>
  <si>
    <t>Tallinna Polütehnikum</t>
  </si>
  <si>
    <t>Tallinna Teeninduskool</t>
  </si>
  <si>
    <t>Ümberkorraldavate koolide  2026 a eelarve (projekt)</t>
  </si>
  <si>
    <t>2026 a  eelarveprojekt , 12 kuud</t>
  </si>
  <si>
    <t>sh 2026 eelarve, 6 kuud</t>
  </si>
  <si>
    <t>Juurdepääsu tagamine üld- ja kutseharidusele</t>
  </si>
  <si>
    <t>Tegevuskulud st  v.a RKAS</t>
  </si>
  <si>
    <r>
      <t>Tallinna Tööstushariduskeskus</t>
    </r>
    <r>
      <rPr>
        <vertAlign val="superscript"/>
        <sz val="11"/>
        <color theme="1"/>
        <rFont val="Aptos Narrow"/>
        <family val="2"/>
        <scheme val="minor"/>
      </rPr>
      <t>*</t>
    </r>
  </si>
  <si>
    <t>Hariduse rahvusvahelise konkurentsivõime edendamine</t>
  </si>
  <si>
    <r>
      <rPr>
        <b/>
        <vertAlign val="superscript"/>
        <sz val="11"/>
        <color theme="1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186"/>
        <scheme val="minor"/>
      </rPr>
      <t xml:space="preserve"> </t>
    </r>
    <r>
      <rPr>
        <sz val="11"/>
        <color theme="1"/>
        <rFont val="Aptos Narrow"/>
        <family val="2"/>
        <scheme val="minor"/>
      </rPr>
      <t>Koolis õppis 2024/25 õppeaastal  24,5% õppijatest järgmistes õppekavarühmades: hulgi- ja jaekaubandus, tekstiili, rõivaste, jalatsite valmistamine ning naha töötlemine; juuksuritöö ja iluteenindus.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</si>
</sst>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0.5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vertAlign val="super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3" fontId="4" fillId="0" borderId="0" xfId="0" applyNumberFormat="1" applyFont="1"/>
    <xf numFmtId="0" fontId="4" fillId="0" borderId="0" xfId="0" applyFont="1"/>
    <xf numFmtId="0" fontId="0" fillId="0" borderId="1" xfId="0" applyBorder="1" applyAlignment="1">
      <alignment wrapText="1"/>
    </xf>
    <xf numFmtId="0" fontId="5" fillId="0" borderId="0" xfId="0" applyFont="1"/>
    <xf numFmtId="0" fontId="4" fillId="0" borderId="1" xfId="0" applyFont="1" applyBorder="1"/>
    <xf numFmtId="14" fontId="0" fillId="0" borderId="0" xfId="0" quotePrefix="1" applyNumberFormat="1" applyAlignment="1">
      <alignment horizontal="left"/>
    </xf>
    <xf numFmtId="0" fontId="2" fillId="0" borderId="0" xfId="0" applyFont="1"/>
    <xf numFmtId="164" fontId="4" fillId="0" borderId="0" xfId="1" applyNumberFormat="1" applyFont="1" applyBorder="1"/>
    <xf numFmtId="9" fontId="4" fillId="0" borderId="0" xfId="2" applyFont="1" applyBorder="1"/>
    <xf numFmtId="4" fontId="0" fillId="0" borderId="0" xfId="0" applyNumberFormat="1"/>
    <xf numFmtId="4" fontId="4" fillId="0" borderId="1" xfId="0" applyNumberFormat="1" applyFont="1" applyBorder="1"/>
    <xf numFmtId="9" fontId="4" fillId="0" borderId="1" xfId="2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165" fontId="0" fillId="0" borderId="1" xfId="2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/>
    </xf>
    <xf numFmtId="9" fontId="4" fillId="0" borderId="1" xfId="2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Koma" xfId="1" builtinId="3"/>
    <cellStyle name="Koma 2" xfId="3" xr:uid="{FC47EC03-CD98-4456-8C47-B4B1BCF2B9B9}"/>
    <cellStyle name="Normaallaad" xfId="0" builtinId="0"/>
    <cellStyle name="Prot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AFF4-9244-4F40-8C35-67EA5FBF54FF}">
  <dimension ref="A1:R19"/>
  <sheetViews>
    <sheetView tabSelected="1" workbookViewId="0">
      <selection activeCell="A13" sqref="A13"/>
    </sheetView>
  </sheetViews>
  <sheetFormatPr defaultRowHeight="15" x14ac:dyDescent="0.25"/>
  <cols>
    <col min="1" max="1" width="54.85546875" customWidth="1"/>
    <col min="2" max="2" width="12.42578125" customWidth="1"/>
    <col min="3" max="3" width="19.140625" customWidth="1"/>
    <col min="4" max="4" width="20.140625" customWidth="1"/>
    <col min="5" max="5" width="15.42578125" customWidth="1"/>
    <col min="6" max="6" width="14" bestFit="1" customWidth="1"/>
    <col min="7" max="7" width="13.85546875" customWidth="1"/>
    <col min="8" max="8" width="13.42578125" customWidth="1"/>
    <col min="9" max="9" width="13.85546875" customWidth="1"/>
    <col min="10" max="10" width="15.5703125" customWidth="1"/>
    <col min="11" max="11" width="13.28515625" customWidth="1"/>
    <col min="14" max="14" width="14.85546875" customWidth="1"/>
  </cols>
  <sheetData>
    <row r="1" spans="1:18" x14ac:dyDescent="0.25">
      <c r="A1" s="7" t="s">
        <v>10</v>
      </c>
    </row>
    <row r="3" spans="1:18" ht="36" customHeight="1" x14ac:dyDescent="0.25">
      <c r="A3" s="26"/>
      <c r="B3" s="27" t="s">
        <v>11</v>
      </c>
      <c r="C3" s="28"/>
      <c r="D3" s="28"/>
      <c r="E3" s="28"/>
      <c r="F3" s="28"/>
      <c r="G3" s="28"/>
      <c r="H3" s="29"/>
      <c r="I3" s="8" t="s">
        <v>12</v>
      </c>
      <c r="J3" s="8" t="s">
        <v>12</v>
      </c>
    </row>
    <row r="4" spans="1:18" ht="60" x14ac:dyDescent="0.25">
      <c r="A4" s="26"/>
      <c r="B4" s="1" t="s">
        <v>2</v>
      </c>
      <c r="C4" s="8" t="s">
        <v>13</v>
      </c>
      <c r="D4" s="8" t="s">
        <v>16</v>
      </c>
      <c r="E4" s="10" t="s">
        <v>0</v>
      </c>
      <c r="F4" s="1" t="s">
        <v>1</v>
      </c>
      <c r="G4" s="3" t="s">
        <v>14</v>
      </c>
      <c r="H4" s="1" t="s">
        <v>1</v>
      </c>
      <c r="I4" s="2" t="s">
        <v>3</v>
      </c>
      <c r="J4" s="2" t="s">
        <v>3</v>
      </c>
    </row>
    <row r="5" spans="1:18" x14ac:dyDescent="0.25">
      <c r="A5" s="4" t="s">
        <v>6</v>
      </c>
      <c r="B5" s="18">
        <v>131157</v>
      </c>
      <c r="C5" s="18">
        <v>4021648</v>
      </c>
      <c r="D5" s="18">
        <v>150000</v>
      </c>
      <c r="E5" s="16">
        <f t="shared" ref="E5:E10" si="0">SUM(B5:D5)</f>
        <v>4302805</v>
      </c>
      <c r="F5" s="20">
        <f>E5/$E$11</f>
        <v>0.1673126167362661</v>
      </c>
      <c r="G5" s="21">
        <f>C5+D5</f>
        <v>4171648</v>
      </c>
      <c r="H5" s="20">
        <f>G5/$G$11</f>
        <v>0.16799653669193673</v>
      </c>
      <c r="I5" s="22">
        <f>G5/2</f>
        <v>2085824</v>
      </c>
      <c r="J5" s="22">
        <f>ROUND(I5+I6+I7+I8*75.5%,0)</f>
        <v>8299498</v>
      </c>
    </row>
    <row r="6" spans="1:18" x14ac:dyDescent="0.25">
      <c r="A6" s="4" t="s">
        <v>8</v>
      </c>
      <c r="B6" s="18">
        <v>273155</v>
      </c>
      <c r="C6" s="15">
        <v>4267343</v>
      </c>
      <c r="D6" s="18">
        <v>9910</v>
      </c>
      <c r="E6" s="16">
        <f t="shared" si="0"/>
        <v>4550408</v>
      </c>
      <c r="F6" s="20">
        <f t="shared" ref="F6:F10" si="1">E6/$E$11</f>
        <v>0.17694054685202773</v>
      </c>
      <c r="G6" s="21">
        <f t="shared" ref="G6:G10" si="2">C6+D6</f>
        <v>4277253</v>
      </c>
      <c r="H6" s="20">
        <f t="shared" ref="H6:H10" si="3">G6/$G$11</f>
        <v>0.17224935818055515</v>
      </c>
      <c r="I6" s="22">
        <f t="shared" ref="I6:I10" si="4">G6/2</f>
        <v>2138626.5</v>
      </c>
      <c r="J6" s="23"/>
    </row>
    <row r="7" spans="1:18" x14ac:dyDescent="0.25">
      <c r="A7" s="4" t="s">
        <v>5</v>
      </c>
      <c r="B7" s="18">
        <v>108579</v>
      </c>
      <c r="C7" s="18">
        <v>2483886</v>
      </c>
      <c r="D7" s="18">
        <v>150000</v>
      </c>
      <c r="E7" s="16">
        <f t="shared" si="0"/>
        <v>2742465</v>
      </c>
      <c r="F7" s="20">
        <f t="shared" si="1"/>
        <v>0.10663950503395438</v>
      </c>
      <c r="G7" s="21">
        <f t="shared" si="2"/>
        <v>2633886</v>
      </c>
      <c r="H7" s="20">
        <f t="shared" si="3"/>
        <v>0.10606928629677731</v>
      </c>
      <c r="I7" s="22">
        <f t="shared" si="4"/>
        <v>1316943</v>
      </c>
      <c r="J7" s="23"/>
    </row>
    <row r="8" spans="1:18" ht="16.5" x14ac:dyDescent="0.25">
      <c r="A8" s="4" t="s">
        <v>15</v>
      </c>
      <c r="B8" s="18">
        <v>183979</v>
      </c>
      <c r="C8" s="18">
        <v>7306237</v>
      </c>
      <c r="D8" s="18">
        <v>0</v>
      </c>
      <c r="E8" s="16">
        <f t="shared" si="0"/>
        <v>7490216</v>
      </c>
      <c r="F8" s="20">
        <f t="shared" si="1"/>
        <v>0.29125364474565968</v>
      </c>
      <c r="G8" s="21">
        <f t="shared" si="2"/>
        <v>7306237</v>
      </c>
      <c r="H8" s="20">
        <f t="shared" si="3"/>
        <v>0.2942296455143113</v>
      </c>
      <c r="I8" s="22">
        <f t="shared" si="4"/>
        <v>3653118.5</v>
      </c>
      <c r="J8" s="23"/>
    </row>
    <row r="9" spans="1:18" x14ac:dyDescent="0.25">
      <c r="A9" s="4" t="s">
        <v>7</v>
      </c>
      <c r="B9" s="18">
        <v>80672</v>
      </c>
      <c r="C9" s="15">
        <v>2107005</v>
      </c>
      <c r="D9" s="18">
        <v>175000</v>
      </c>
      <c r="E9" s="16">
        <f t="shared" si="0"/>
        <v>2362677</v>
      </c>
      <c r="F9" s="20">
        <f t="shared" si="1"/>
        <v>9.1871621273237114E-2</v>
      </c>
      <c r="G9" s="21">
        <f t="shared" si="2"/>
        <v>2282005</v>
      </c>
      <c r="H9" s="20">
        <f t="shared" si="3"/>
        <v>9.1898678103637485E-2</v>
      </c>
      <c r="I9" s="22">
        <f t="shared" si="4"/>
        <v>1141002.5</v>
      </c>
      <c r="J9" s="22">
        <f>ROUND(I9+I10+I8*24.5%,0)</f>
        <v>4116377</v>
      </c>
    </row>
    <row r="10" spans="1:18" x14ac:dyDescent="0.25">
      <c r="A10" s="4" t="s">
        <v>9</v>
      </c>
      <c r="B10" s="18">
        <v>107866</v>
      </c>
      <c r="C10" s="18">
        <v>3835721</v>
      </c>
      <c r="D10" s="18">
        <v>325000</v>
      </c>
      <c r="E10" s="16">
        <f t="shared" si="0"/>
        <v>4268587</v>
      </c>
      <c r="F10" s="20">
        <f t="shared" si="1"/>
        <v>0.16598206535885496</v>
      </c>
      <c r="G10" s="21">
        <f t="shared" si="2"/>
        <v>4160721</v>
      </c>
      <c r="H10" s="20">
        <f t="shared" si="3"/>
        <v>0.16755649521278201</v>
      </c>
      <c r="I10" s="22">
        <f t="shared" si="4"/>
        <v>2080360.5</v>
      </c>
      <c r="J10" s="23"/>
    </row>
    <row r="11" spans="1:18" x14ac:dyDescent="0.25">
      <c r="A11" s="5" t="s">
        <v>0</v>
      </c>
      <c r="B11" s="19">
        <f t="shared" ref="B11:J11" si="5">SUM(B5:B10)</f>
        <v>885408</v>
      </c>
      <c r="C11" s="19">
        <f t="shared" si="5"/>
        <v>24021840</v>
      </c>
      <c r="D11" s="19">
        <f t="shared" si="5"/>
        <v>809910</v>
      </c>
      <c r="E11" s="19">
        <f t="shared" si="5"/>
        <v>25717158</v>
      </c>
      <c r="F11" s="17">
        <f t="shared" si="5"/>
        <v>0.99999999999999989</v>
      </c>
      <c r="G11" s="24">
        <f t="shared" si="5"/>
        <v>24831750</v>
      </c>
      <c r="H11" s="25">
        <f t="shared" si="5"/>
        <v>1</v>
      </c>
      <c r="I11" s="24">
        <f t="shared" si="5"/>
        <v>12415875</v>
      </c>
      <c r="J11" s="24">
        <f t="shared" si="5"/>
        <v>12415875</v>
      </c>
      <c r="K11" s="6"/>
      <c r="L11" s="6"/>
      <c r="M11" s="6"/>
      <c r="N11" s="6"/>
      <c r="O11" s="6"/>
      <c r="P11" s="6"/>
      <c r="Q11" s="6"/>
    </row>
    <row r="12" spans="1:18" x14ac:dyDescent="0.25">
      <c r="A12" s="12"/>
      <c r="B12" s="13"/>
      <c r="C12" s="13"/>
      <c r="D12" s="13"/>
      <c r="E12" s="13"/>
      <c r="F12" s="13"/>
      <c r="G12" s="14"/>
      <c r="H12" s="13"/>
      <c r="I12" s="14"/>
      <c r="J12" s="13"/>
      <c r="K12" s="13"/>
      <c r="L12" s="6"/>
      <c r="M12" s="6"/>
      <c r="N12" s="6"/>
      <c r="O12" s="6"/>
      <c r="P12" s="6"/>
      <c r="Q12" s="6"/>
      <c r="R12" s="6"/>
    </row>
    <row r="13" spans="1:18" ht="16.5" x14ac:dyDescent="0.25">
      <c r="A13" s="7" t="s">
        <v>17</v>
      </c>
      <c r="B13" s="13"/>
      <c r="C13" s="13"/>
      <c r="D13" s="13"/>
      <c r="E13" s="13"/>
      <c r="F13" s="13"/>
      <c r="G13" s="14"/>
      <c r="H13" s="13"/>
      <c r="I13" s="14"/>
      <c r="J13" s="13"/>
      <c r="K13" s="13"/>
      <c r="L13" s="6"/>
      <c r="M13" s="6"/>
      <c r="N13" s="6"/>
      <c r="O13" s="6"/>
      <c r="P13" s="6"/>
      <c r="Q13" s="6"/>
      <c r="R13" s="6"/>
    </row>
    <row r="18" spans="1:1" x14ac:dyDescent="0.25">
      <c r="A18" s="9" t="s">
        <v>4</v>
      </c>
    </row>
    <row r="19" spans="1:1" x14ac:dyDescent="0.25">
      <c r="A19" s="11">
        <v>46006</v>
      </c>
    </row>
  </sheetData>
  <mergeCells count="2">
    <mergeCell ref="A3:A4"/>
    <mergeCell ref="B3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0da8bc-4039-4a8e-8661-60c9d44a248b">
      <Terms xmlns="http://schemas.microsoft.com/office/infopath/2007/PartnerControls"/>
    </lcf76f155ced4ddcb4097134ff3c332f>
    <TaxCatchAll xmlns="8e88a98b-2331-49b3-b9bb-088c26e78f2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0C0D320984F44F8133A2FF471F3832" ma:contentTypeVersion="18" ma:contentTypeDescription="Create a new document." ma:contentTypeScope="" ma:versionID="5f3aac324a237b1af760d76b1e10c94b">
  <xsd:schema xmlns:xsd="http://www.w3.org/2001/XMLSchema" xmlns:xs="http://www.w3.org/2001/XMLSchema" xmlns:p="http://schemas.microsoft.com/office/2006/metadata/properties" xmlns:ns2="620da8bc-4039-4a8e-8661-60c9d44a248b" xmlns:ns3="8e88a98b-2331-49b3-b9bb-088c26e78f2c" targetNamespace="http://schemas.microsoft.com/office/2006/metadata/properties" ma:root="true" ma:fieldsID="89e24bb29d7520049bf1cf82841a0d19" ns2:_="" ns3:_="">
    <xsd:import namespace="620da8bc-4039-4a8e-8661-60c9d44a248b"/>
    <xsd:import namespace="8e88a98b-2331-49b3-b9bb-088c26e78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da8bc-4039-4a8e-8661-60c9d44a2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ac58b60-4b64-42d2-9310-8a033182b4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8a98b-2331-49b3-b9bb-088c26e78f2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dd82ba7-723f-457a-95fd-081c8adae29d}" ma:internalName="TaxCatchAll" ma:showField="CatchAllData" ma:web="8e88a98b-2331-49b3-b9bb-088c26e78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B92A0-184D-409B-B75D-00DD00083C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14073-32F9-4456-8830-67017F54B58C}">
  <ds:schemaRefs>
    <ds:schemaRef ds:uri="http://schemas.microsoft.com/office/2006/metadata/properties"/>
    <ds:schemaRef ds:uri="http://schemas.microsoft.com/office/infopath/2007/PartnerControls"/>
    <ds:schemaRef ds:uri="620da8bc-4039-4a8e-8661-60c9d44a248b"/>
    <ds:schemaRef ds:uri="8e88a98b-2331-49b3-b9bb-088c26e78f2c"/>
  </ds:schemaRefs>
</ds:datastoreItem>
</file>

<file path=customXml/itemProps3.xml><?xml version="1.0" encoding="utf-8"?>
<ds:datastoreItem xmlns:ds="http://schemas.openxmlformats.org/officeDocument/2006/customXml" ds:itemID="{6987CEEB-FA6B-4A1E-A97A-00AB69A91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0da8bc-4039-4a8e-8661-60c9d44a248b"/>
    <ds:schemaRef ds:uri="8e88a98b-2331-49b3-b9bb-088c26e78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Haridus- ja Teadusministeerium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Ettepaneku lisa 4_ Eelarve</dc:title>
  <dc:creator>Karin Ruul</dc:creator>
  <cp:lastModifiedBy>Eliise Padurets - RTK</cp:lastModifiedBy>
  <dcterms:created xsi:type="dcterms:W3CDTF">2025-01-31T12:39:01Z</dcterms:created>
  <dcterms:modified xsi:type="dcterms:W3CDTF">2025-12-19T14:03:57Z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0x0101004E0C0D320984F44F8133A2FF471F3832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2025-12-17T06:40:47Z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646ab2e2-5c94-49ad-a8a9-e885957b5bbd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